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mlp\Downloads\wordpress\"/>
    </mc:Choice>
  </mc:AlternateContent>
  <xr:revisionPtr revIDLastSave="0" documentId="13_ncr:1_{76AF4782-A0F1-4DBC-9D0D-E092A78464EB}" xr6:coauthVersionLast="40" xr6:coauthVersionMax="40" xr10:uidLastSave="{00000000-0000-0000-0000-000000000000}"/>
  <bookViews>
    <workbookView xWindow="1080" yWindow="1080" windowWidth="21600" windowHeight="11400" xr2:uid="{6AA97EF4-5FC0-475A-BDA3-19289A178EF4}"/>
  </bookViews>
  <sheets>
    <sheet name="THEIL" sheetId="3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3" l="1"/>
  <c r="A5" i="3"/>
  <c r="A6" i="3"/>
  <c r="A7" i="3"/>
  <c r="A8" i="3"/>
  <c r="A9" i="3"/>
  <c r="A10" i="3"/>
  <c r="A11" i="3"/>
  <c r="A12" i="3"/>
  <c r="D3" i="3"/>
  <c r="D4" i="3"/>
  <c r="D5" i="3"/>
  <c r="D6" i="3"/>
  <c r="D7" i="3"/>
  <c r="D8" i="3"/>
  <c r="D9" i="3"/>
  <c r="D10" i="3"/>
  <c r="D11" i="3"/>
  <c r="D12" i="3"/>
  <c r="I11" i="3"/>
  <c r="C4" i="3"/>
  <c r="E4" i="3"/>
  <c r="C5" i="3"/>
  <c r="E5" i="3"/>
  <c r="C6" i="3"/>
  <c r="E6" i="3"/>
  <c r="C7" i="3"/>
  <c r="E7" i="3"/>
  <c r="C8" i="3"/>
  <c r="E8" i="3"/>
  <c r="C9" i="3"/>
  <c r="E9" i="3"/>
  <c r="C10" i="3"/>
  <c r="E10" i="3"/>
  <c r="C11" i="3"/>
  <c r="E11" i="3"/>
  <c r="C12" i="3"/>
  <c r="E12" i="3"/>
  <c r="E3" i="3"/>
  <c r="N5" i="3"/>
  <c r="J5" i="3"/>
  <c r="CP4" i="3"/>
  <c r="CP5" i="3"/>
  <c r="CP6" i="3"/>
  <c r="CP7" i="3"/>
  <c r="CP8" i="3"/>
  <c r="CP9" i="3"/>
  <c r="CP10" i="3"/>
  <c r="CP11" i="3"/>
  <c r="CP12" i="3"/>
  <c r="CO4" i="3"/>
  <c r="CO5" i="3"/>
  <c r="CO6" i="3"/>
  <c r="CO7" i="3"/>
  <c r="CO8" i="3"/>
  <c r="CO9" i="3"/>
  <c r="CO10" i="3"/>
  <c r="CO11" i="3"/>
  <c r="CO12" i="3"/>
  <c r="M5" i="3"/>
  <c r="CN4" i="3"/>
  <c r="CN5" i="3"/>
  <c r="CN6" i="3"/>
  <c r="CN7" i="3"/>
  <c r="CN8" i="3"/>
  <c r="CN9" i="3"/>
  <c r="CN10" i="3"/>
  <c r="CN11" i="3"/>
  <c r="CN12" i="3"/>
  <c r="CM4" i="3"/>
  <c r="CM5" i="3"/>
  <c r="CM6" i="3"/>
  <c r="CM7" i="3"/>
  <c r="CM8" i="3"/>
  <c r="CM9" i="3"/>
  <c r="CM10" i="3"/>
  <c r="CM11" i="3"/>
  <c r="CM12" i="3"/>
  <c r="I5" i="3"/>
  <c r="L14" i="3"/>
  <c r="H14" i="3"/>
  <c r="J8" i="3"/>
  <c r="H5" i="3"/>
  <c r="H8" i="3"/>
  <c r="H11" i="3"/>
  <c r="I8" i="3"/>
  <c r="J11" i="3"/>
  <c r="N8" i="3"/>
  <c r="M11" i="3"/>
  <c r="L8" i="3"/>
  <c r="L11" i="3"/>
  <c r="N11" i="3"/>
  <c r="L5" i="3"/>
  <c r="M8" i="3"/>
</calcChain>
</file>

<file path=xl/sharedStrings.xml><?xml version="1.0" encoding="utf-8"?>
<sst xmlns="http://schemas.openxmlformats.org/spreadsheetml/2006/main" count="27" uniqueCount="16">
  <si>
    <t>y</t>
  </si>
  <si>
    <t>e2</t>
  </si>
  <si>
    <t>f2</t>
  </si>
  <si>
    <t>f1</t>
  </si>
  <si>
    <t>e1</t>
  </si>
  <si>
    <t>U1</t>
  </si>
  <si>
    <t>U2</t>
  </si>
  <si>
    <t>UM</t>
  </si>
  <si>
    <t>US</t>
  </si>
  <si>
    <t>UC</t>
  </si>
  <si>
    <t>UD</t>
  </si>
  <si>
    <t>UR</t>
  </si>
  <si>
    <t>Results for f1</t>
  </si>
  <si>
    <t>Results for f2</t>
  </si>
  <si>
    <t>Correlation</t>
  </si>
  <si>
    <t>MSE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</si>
</sst>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"/>
    <numFmt numFmtId="167" formatCode="0.00000000000"/>
  </numFmts>
  <fonts count="1" x14ac:knownFonts="1"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793E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8D8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0FAB2"/>
        <bgColor indexed="64"/>
      </patternFill>
    </fill>
    <fill>
      <patternFill patternType="solid">
        <fgColor rgb="FFD3E056"/>
        <bgColor indexed="64"/>
      </patternFill>
    </fill>
    <fill>
      <patternFill patternType="solid">
        <fgColor rgb="FFD5C5E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165" fontId="0" fillId="0" borderId="0" xfId="0" applyNumberFormat="1" applyFill="1"/>
    <xf numFmtId="0" fontId="0" fillId="0" borderId="0" xfId="0" applyAlignment="1">
      <alignment vertical="center"/>
    </xf>
    <xf numFmtId="0" fontId="0" fillId="13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166" fontId="0" fillId="13" borderId="0" xfId="0" applyNumberFormat="1" applyFill="1" applyAlignment="1">
      <alignment horizontal="center" vertical="center"/>
    </xf>
    <xf numFmtId="164" fontId="0" fillId="7" borderId="0" xfId="0" applyNumberFormat="1" applyFill="1" applyAlignment="1">
      <alignment vertical="center"/>
    </xf>
    <xf numFmtId="164" fontId="0" fillId="5" borderId="0" xfId="0" applyNumberFormat="1" applyFill="1" applyAlignment="1">
      <alignment vertical="center"/>
    </xf>
    <xf numFmtId="164" fontId="0" fillId="9" borderId="0" xfId="0" applyNumberFormat="1" applyFill="1" applyAlignment="1">
      <alignment vertical="center"/>
    </xf>
    <xf numFmtId="164" fontId="0" fillId="6" borderId="0" xfId="0" applyNumberFormat="1" applyFill="1" applyAlignment="1">
      <alignment vertical="center"/>
    </xf>
    <xf numFmtId="164" fontId="0" fillId="4" borderId="0" xfId="0" applyNumberFormat="1" applyFill="1" applyAlignment="1">
      <alignment vertical="center"/>
    </xf>
    <xf numFmtId="164" fontId="0" fillId="15" borderId="0" xfId="0" applyNumberFormat="1" applyFill="1" applyAlignment="1">
      <alignment vertical="center"/>
    </xf>
    <xf numFmtId="164" fontId="0" fillId="11" borderId="0" xfId="0" applyNumberFormat="1" applyFill="1" applyAlignment="1">
      <alignment vertical="center"/>
    </xf>
    <xf numFmtId="164" fontId="0" fillId="10" borderId="0" xfId="0" applyNumberFormat="1" applyFill="1" applyAlignment="1">
      <alignment vertical="center"/>
    </xf>
    <xf numFmtId="164" fontId="0" fillId="12" borderId="0" xfId="0" applyNumberFormat="1" applyFill="1" applyAlignment="1">
      <alignment vertical="center"/>
    </xf>
    <xf numFmtId="167" fontId="0" fillId="0" borderId="0" xfId="0" applyNumberFormat="1"/>
    <xf numFmtId="164" fontId="0" fillId="4" borderId="1" xfId="0" applyNumberFormat="1" applyFill="1" applyBorder="1" applyAlignment="1">
      <alignment vertical="center"/>
    </xf>
    <xf numFmtId="164" fontId="0" fillId="6" borderId="1" xfId="0" applyNumberFormat="1" applyFill="1" applyBorder="1" applyAlignment="1">
      <alignment vertical="center"/>
    </xf>
    <xf numFmtId="164" fontId="0" fillId="15" borderId="1" xfId="0" applyNumberForma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7" borderId="1" xfId="0" applyNumberFormat="1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164" fontId="0" fillId="9" borderId="1" xfId="0" applyNumberFormat="1" applyFill="1" applyBorder="1" applyAlignment="1">
      <alignment vertical="center"/>
    </xf>
    <xf numFmtId="164" fontId="0" fillId="11" borderId="1" xfId="0" applyNumberFormat="1" applyFill="1" applyBorder="1" applyAlignment="1">
      <alignment vertical="center"/>
    </xf>
    <xf numFmtId="164" fontId="0" fillId="10" borderId="1" xfId="0" applyNumberFormat="1" applyFill="1" applyBorder="1" applyAlignment="1">
      <alignment vertical="center"/>
    </xf>
    <xf numFmtId="164" fontId="0" fillId="12" borderId="1" xfId="0" applyNumberFormat="1" applyFill="1" applyBorder="1" applyAlignment="1">
      <alignment vertical="center"/>
    </xf>
    <xf numFmtId="0" fontId="0" fillId="16" borderId="1" xfId="0" applyFill="1" applyBorder="1"/>
    <xf numFmtId="164" fontId="0" fillId="16" borderId="0" xfId="0" applyNumberFormat="1" applyFill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166" fontId="0" fillId="17" borderId="0" xfId="0" applyNumberFormat="1" applyFill="1" applyAlignment="1">
      <alignment horizontal="center" vertical="center"/>
    </xf>
    <xf numFmtId="0" fontId="0" fillId="17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8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C5E1"/>
      <color rgb="FFD3E056"/>
      <color rgb="FFF0FAB2"/>
      <color rgb="FFD8D862"/>
      <color rgb="FFF793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8CD-3D6B-4F54-ADDE-0D8DCB09A61A}">
  <dimension ref="A1:CP17"/>
  <sheetViews>
    <sheetView tabSelected="1" zoomScale="145" zoomScaleNormal="145" workbookViewId="0">
      <selection activeCell="A2" sqref="A2"/>
    </sheetView>
  </sheetViews>
  <sheetFormatPr defaultRowHeight="15" x14ac:dyDescent="0.25"/>
  <cols>
    <col min="1" max="5" width="9.5703125" style="3" customWidth="1"/>
    <col min="6" max="6" width="3.85546875" customWidth="1"/>
    <col min="7" max="7" width="4" customWidth="1"/>
    <col min="8" max="14" width="10.5703125" customWidth="1"/>
    <col min="45" max="45" width="105.140625" customWidth="1"/>
    <col min="46" max="46" width="95.7109375" customWidth="1"/>
    <col min="50" max="50" width="63.140625" customWidth="1"/>
  </cols>
  <sheetData>
    <row r="1" spans="1:94" x14ac:dyDescent="0.25">
      <c r="A1" s="10" t="s">
        <v>0</v>
      </c>
      <c r="B1" s="4" t="s">
        <v>3</v>
      </c>
      <c r="C1" s="35" t="s">
        <v>2</v>
      </c>
      <c r="D1" s="4" t="s">
        <v>4</v>
      </c>
      <c r="E1" s="9" t="s">
        <v>1</v>
      </c>
      <c r="H1" s="39" t="s">
        <v>12</v>
      </c>
      <c r="I1" s="39"/>
      <c r="J1" s="39"/>
      <c r="K1" s="8"/>
      <c r="L1" s="39" t="s">
        <v>13</v>
      </c>
      <c r="M1" s="39"/>
      <c r="N1" s="39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</row>
    <row r="2" spans="1:94" x14ac:dyDescent="0.25">
      <c r="A2" s="1"/>
      <c r="B2" s="2"/>
      <c r="C2" s="36"/>
      <c r="D2" s="11"/>
      <c r="E2" s="12"/>
      <c r="H2" s="39"/>
      <c r="I2" s="39"/>
      <c r="J2" s="39"/>
      <c r="K2" s="8"/>
      <c r="L2" s="39"/>
      <c r="M2" s="39"/>
      <c r="N2" s="39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</row>
    <row r="3" spans="1:94" x14ac:dyDescent="0.25">
      <c r="A3" s="1">
        <v>-1</v>
      </c>
      <c r="B3" s="2">
        <v>0</v>
      </c>
      <c r="C3" s="37">
        <v>-3</v>
      </c>
      <c r="D3" s="11">
        <f t="shared" ref="D3:D12" si="0">A3-B3</f>
        <v>-1</v>
      </c>
      <c r="E3" s="12">
        <f t="shared" ref="E3:E12" si="1">A3-C3</f>
        <v>2</v>
      </c>
      <c r="H3" s="8"/>
      <c r="I3" s="8"/>
      <c r="J3" s="8"/>
      <c r="K3" s="8"/>
      <c r="L3" s="8"/>
      <c r="M3" s="8"/>
      <c r="N3" s="8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</row>
    <row r="4" spans="1:94" x14ac:dyDescent="0.25">
      <c r="A4" s="1">
        <f t="shared" ref="A4:A12" si="2">-A3</f>
        <v>1</v>
      </c>
      <c r="B4" s="2">
        <v>0</v>
      </c>
      <c r="C4" s="37">
        <f>-C3</f>
        <v>3</v>
      </c>
      <c r="D4" s="11">
        <f t="shared" si="0"/>
        <v>1</v>
      </c>
      <c r="E4" s="12">
        <f t="shared" si="1"/>
        <v>-2</v>
      </c>
      <c r="H4" s="23" t="s">
        <v>5</v>
      </c>
      <c r="I4" s="24" t="s">
        <v>6</v>
      </c>
      <c r="J4" s="25" t="s">
        <v>15</v>
      </c>
      <c r="K4" s="26"/>
      <c r="L4" s="23" t="s">
        <v>5</v>
      </c>
      <c r="M4" s="24" t="s">
        <v>6</v>
      </c>
      <c r="N4" s="25" t="s">
        <v>15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M4">
        <f t="shared" ref="CM4:CM12" si="3">((A4-A3)/A3)^2</f>
        <v>4</v>
      </c>
      <c r="CN4">
        <f t="shared" ref="CN4:CN12" si="4">((B4-A4)/A3)^2</f>
        <v>1</v>
      </c>
      <c r="CO4">
        <f t="shared" ref="CO4:CO12" si="5">((A4-A3)/A3)^2</f>
        <v>4</v>
      </c>
      <c r="CP4">
        <f t="shared" ref="CP4:CP12" si="6">((C4-A4)/A3)^2</f>
        <v>4</v>
      </c>
    </row>
    <row r="5" spans="1:94" x14ac:dyDescent="0.25">
      <c r="A5" s="1">
        <f t="shared" si="2"/>
        <v>-1</v>
      </c>
      <c r="B5" s="2">
        <v>0</v>
      </c>
      <c r="C5" s="37">
        <f t="shared" ref="C5:C12" si="7">-C4</f>
        <v>-3</v>
      </c>
      <c r="D5" s="11">
        <f t="shared" si="0"/>
        <v>-1</v>
      </c>
      <c r="E5" s="12">
        <f t="shared" si="1"/>
        <v>2</v>
      </c>
      <c r="H5" s="17">
        <f>SQRT(SUMSQ(D3:D12))/(SQRT(SUMSQ(A3:A12))+SQRT(SUMSQ(B3:B12)))</f>
        <v>0.96009361524166059</v>
      </c>
      <c r="I5" s="16">
        <f>SQRT(SUM(CN4:CN12)/SUM(CM4:CM12))</f>
        <v>0.494694069321861</v>
      </c>
      <c r="J5" s="18">
        <f>SUMSQ(D3:D12)/COUNT(D3:D1000)</f>
        <v>0.98100000000000009</v>
      </c>
      <c r="K5" s="26"/>
      <c r="L5" s="17">
        <f>SQRT(SUMSQ(E3:E12))/(SQRT(SUMSQ(A3:A12))+SQRT(SUMSQ(C3:C12)))</f>
        <v>0.5</v>
      </c>
      <c r="M5" s="16">
        <f>SQRT(SUM(CP4:CP12)/SUM(CO4:CO12))</f>
        <v>1</v>
      </c>
      <c r="N5" s="18">
        <f>SUMSQ(E3:E12)/COUNT(E3:E1000)</f>
        <v>4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M5">
        <f t="shared" si="3"/>
        <v>4</v>
      </c>
      <c r="CN5">
        <f t="shared" si="4"/>
        <v>1</v>
      </c>
      <c r="CO5">
        <f t="shared" si="5"/>
        <v>4</v>
      </c>
      <c r="CP5">
        <f t="shared" si="6"/>
        <v>4</v>
      </c>
    </row>
    <row r="6" spans="1:94" x14ac:dyDescent="0.25">
      <c r="A6" s="1">
        <f t="shared" si="2"/>
        <v>1</v>
      </c>
      <c r="B6" s="2">
        <v>0</v>
      </c>
      <c r="C6" s="37">
        <f t="shared" si="7"/>
        <v>3</v>
      </c>
      <c r="D6" s="11">
        <f t="shared" si="0"/>
        <v>1</v>
      </c>
      <c r="E6" s="12">
        <f t="shared" si="1"/>
        <v>-2</v>
      </c>
      <c r="H6" s="26"/>
      <c r="I6" s="26"/>
      <c r="J6" s="26"/>
      <c r="K6" s="26"/>
      <c r="L6" s="26"/>
      <c r="M6" s="26"/>
      <c r="N6" s="26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M6">
        <f t="shared" si="3"/>
        <v>4</v>
      </c>
      <c r="CN6">
        <f t="shared" si="4"/>
        <v>1</v>
      </c>
      <c r="CO6">
        <f t="shared" si="5"/>
        <v>4</v>
      </c>
      <c r="CP6">
        <f t="shared" si="6"/>
        <v>4</v>
      </c>
    </row>
    <row r="7" spans="1:94" x14ac:dyDescent="0.25">
      <c r="A7" s="1">
        <f t="shared" si="2"/>
        <v>-1</v>
      </c>
      <c r="B7" s="2">
        <v>0</v>
      </c>
      <c r="C7" s="37">
        <f t="shared" si="7"/>
        <v>-3</v>
      </c>
      <c r="D7" s="11">
        <f t="shared" si="0"/>
        <v>-1</v>
      </c>
      <c r="E7" s="12">
        <f t="shared" si="1"/>
        <v>2</v>
      </c>
      <c r="H7" s="27" t="s">
        <v>7</v>
      </c>
      <c r="I7" s="28" t="s">
        <v>8</v>
      </c>
      <c r="J7" s="29" t="s">
        <v>9</v>
      </c>
      <c r="K7" s="26"/>
      <c r="L7" s="27" t="s">
        <v>7</v>
      </c>
      <c r="M7" s="28" t="s">
        <v>8</v>
      </c>
      <c r="N7" s="29" t="s">
        <v>9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M7">
        <f t="shared" si="3"/>
        <v>4</v>
      </c>
      <c r="CN7">
        <f t="shared" si="4"/>
        <v>1</v>
      </c>
      <c r="CO7">
        <f t="shared" si="5"/>
        <v>4</v>
      </c>
      <c r="CP7">
        <f t="shared" si="6"/>
        <v>4</v>
      </c>
    </row>
    <row r="8" spans="1:94" x14ac:dyDescent="0.25">
      <c r="A8" s="1">
        <f t="shared" si="2"/>
        <v>1</v>
      </c>
      <c r="B8" s="2">
        <v>0</v>
      </c>
      <c r="C8" s="37">
        <f t="shared" si="7"/>
        <v>3</v>
      </c>
      <c r="D8" s="11">
        <f t="shared" si="0"/>
        <v>1</v>
      </c>
      <c r="E8" s="12">
        <f t="shared" si="1"/>
        <v>-2</v>
      </c>
      <c r="H8" s="13">
        <f>(AVERAGE(B3:B12)-AVERAGE(A3:A12))^2/(SUMSQ(D3:D12)/COUNT(A3:A12))</f>
        <v>1.019367991845056E-4</v>
      </c>
      <c r="I8" s="14">
        <f>(STDEVP(B3:B12)-STDEVP(A3:A12))^2/(SUMSQ(D3:D12)/COUNT(A3:A12))</f>
        <v>0.95912334352701312</v>
      </c>
      <c r="J8" s="15">
        <f>2*(1-CORREL(A3:A12,B3:B12))*STDEVP(A3:A12)*STDEVP(B3:B12)/(SUMSQ(D3:D12)/COUNT(A3:A12))</f>
        <v>4.0774719673802244E-2</v>
      </c>
      <c r="K8" s="26"/>
      <c r="L8" s="13">
        <f>(AVERAGE(C3:C12)-AVERAGE(A3:A12))^2/(SUMSQ(E3:E12)/COUNT(A3:A12))</f>
        <v>0</v>
      </c>
      <c r="M8" s="14">
        <f>(STDEVP(C3:C12)-STDEVP(A3:A12))^2/(SUMSQ(E3:E12)/COUNT(A3:A12))</f>
        <v>1</v>
      </c>
      <c r="N8" s="15">
        <f>2*(1-CORREL(A3:A12,C3:C12))*STDEVP(A3:A12)*STDEVP(C3:C12)/(SUMSQ(E3:E12)/COUNT(A3:A12))</f>
        <v>0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M8">
        <f t="shared" si="3"/>
        <v>4</v>
      </c>
      <c r="CN8">
        <f t="shared" si="4"/>
        <v>1</v>
      </c>
      <c r="CO8">
        <f t="shared" si="5"/>
        <v>4</v>
      </c>
      <c r="CP8">
        <f t="shared" si="6"/>
        <v>4</v>
      </c>
    </row>
    <row r="9" spans="1:94" x14ac:dyDescent="0.25">
      <c r="A9" s="1">
        <f t="shared" si="2"/>
        <v>-1</v>
      </c>
      <c r="B9" s="2">
        <v>0</v>
      </c>
      <c r="C9" s="37">
        <f t="shared" si="7"/>
        <v>-3</v>
      </c>
      <c r="D9" s="11">
        <f t="shared" si="0"/>
        <v>-1</v>
      </c>
      <c r="E9" s="12">
        <f t="shared" si="1"/>
        <v>2</v>
      </c>
      <c r="H9" s="26"/>
      <c r="I9" s="26"/>
      <c r="J9" s="26"/>
      <c r="K9" s="26"/>
      <c r="L9" s="26"/>
      <c r="M9" s="26"/>
      <c r="N9" s="26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M9">
        <f t="shared" si="3"/>
        <v>4</v>
      </c>
      <c r="CN9">
        <f t="shared" si="4"/>
        <v>1</v>
      </c>
      <c r="CO9">
        <f t="shared" si="5"/>
        <v>4</v>
      </c>
      <c r="CP9">
        <f t="shared" si="6"/>
        <v>4</v>
      </c>
    </row>
    <row r="10" spans="1:94" x14ac:dyDescent="0.25">
      <c r="A10" s="1">
        <f t="shared" si="2"/>
        <v>1</v>
      </c>
      <c r="B10" s="2">
        <v>0</v>
      </c>
      <c r="C10" s="37">
        <f t="shared" si="7"/>
        <v>3</v>
      </c>
      <c r="D10" s="11">
        <f t="shared" si="0"/>
        <v>1</v>
      </c>
      <c r="E10" s="12">
        <f t="shared" si="1"/>
        <v>-2</v>
      </c>
      <c r="H10" s="30" t="s">
        <v>7</v>
      </c>
      <c r="I10" s="31" t="s">
        <v>11</v>
      </c>
      <c r="J10" s="32" t="s">
        <v>10</v>
      </c>
      <c r="K10" s="26"/>
      <c r="L10" s="30" t="s">
        <v>7</v>
      </c>
      <c r="M10" s="31" t="s">
        <v>11</v>
      </c>
      <c r="N10" s="32" t="s">
        <v>10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M10">
        <f t="shared" si="3"/>
        <v>4</v>
      </c>
      <c r="CN10">
        <f t="shared" si="4"/>
        <v>1</v>
      </c>
      <c r="CO10">
        <f t="shared" si="5"/>
        <v>4</v>
      </c>
      <c r="CP10">
        <f t="shared" si="6"/>
        <v>4</v>
      </c>
    </row>
    <row r="11" spans="1:94" x14ac:dyDescent="0.25">
      <c r="A11" s="1">
        <f t="shared" si="2"/>
        <v>-1</v>
      </c>
      <c r="B11" s="2">
        <v>0</v>
      </c>
      <c r="C11" s="37">
        <f t="shared" si="7"/>
        <v>-3</v>
      </c>
      <c r="D11" s="11">
        <f t="shared" si="0"/>
        <v>-1</v>
      </c>
      <c r="E11" s="12">
        <f t="shared" si="1"/>
        <v>2</v>
      </c>
      <c r="H11" s="19">
        <f>H8</f>
        <v>1.019367991845056E-4</v>
      </c>
      <c r="I11" s="20">
        <f>(STDEVP(B3:B12)-CORREL(A3:A12,B3:B12)*STDEVP(A3:A12))^2/(SUMSQ(D3:D12)/COUNT(A3:A12))</f>
        <v>9.3793181560765618E-2</v>
      </c>
      <c r="J11" s="21">
        <f>(1-CORREL(A3:A12,B3:B12)^2)*STDEVP(A3:A12)^2/(SUMSQ(D3:D12)/COUNT(A3:A12))</f>
        <v>0.90610488164004965</v>
      </c>
      <c r="K11" s="26"/>
      <c r="L11" s="19">
        <f>L8</f>
        <v>0</v>
      </c>
      <c r="M11" s="20">
        <f>(STDEVP(C3:C12)-CORREL(A3:A12,C3:C12)*STDEVP(A3:A12))^2/(SUMSQ(E3:E12)/COUNT(A3:A12))</f>
        <v>1</v>
      </c>
      <c r="N11" s="21">
        <f>(1-CORREL(A3:A12,C3:C12)^2)*STDEVP(A3:A12)^2/(SUMSQ(E3:E12)/COUNT(A3:A12))</f>
        <v>0</v>
      </c>
      <c r="O11" s="7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M11">
        <f t="shared" si="3"/>
        <v>4</v>
      </c>
      <c r="CN11">
        <f t="shared" si="4"/>
        <v>1</v>
      </c>
      <c r="CO11">
        <f t="shared" si="5"/>
        <v>4</v>
      </c>
      <c r="CP11">
        <f t="shared" si="6"/>
        <v>4</v>
      </c>
    </row>
    <row r="12" spans="1:94" x14ac:dyDescent="0.25">
      <c r="A12" s="1">
        <f t="shared" si="2"/>
        <v>1</v>
      </c>
      <c r="B12" s="2">
        <v>0.1</v>
      </c>
      <c r="C12" s="37">
        <f t="shared" si="7"/>
        <v>3</v>
      </c>
      <c r="D12" s="11">
        <f t="shared" si="0"/>
        <v>0.9</v>
      </c>
      <c r="E12" s="12">
        <f t="shared" si="1"/>
        <v>-2</v>
      </c>
      <c r="CM12">
        <f t="shared" si="3"/>
        <v>4</v>
      </c>
      <c r="CN12">
        <f t="shared" si="4"/>
        <v>0.81</v>
      </c>
      <c r="CO12">
        <f t="shared" si="5"/>
        <v>4</v>
      </c>
      <c r="CP12">
        <f t="shared" si="6"/>
        <v>4</v>
      </c>
    </row>
    <row r="13" spans="1:94" x14ac:dyDescent="0.25">
      <c r="B13" s="38"/>
      <c r="H13" s="33" t="s">
        <v>14</v>
      </c>
      <c r="L13" s="33" t="s">
        <v>14</v>
      </c>
    </row>
    <row r="14" spans="1:94" x14ac:dyDescent="0.25">
      <c r="H14" s="34">
        <f>CORREL(A3:A12,B3:B12)</f>
        <v>0.33333333333333331</v>
      </c>
      <c r="I14" s="22"/>
      <c r="L14" s="34">
        <f>CORREL(A3:A12,C3:C12)</f>
        <v>1</v>
      </c>
    </row>
    <row r="15" spans="1:94" x14ac:dyDescent="0.25">
      <c r="I15" s="22"/>
    </row>
    <row r="16" spans="1:94" x14ac:dyDescent="0.25">
      <c r="I16" s="22"/>
    </row>
    <row r="17" spans="9:9" x14ac:dyDescent="0.25">
      <c r="I17" s="22"/>
    </row>
  </sheetData>
  <mergeCells count="2">
    <mergeCell ref="H1:J2"/>
    <mergeCell ref="L1:N2"/>
  </mergeCells>
  <pageMargins left="0.7" right="0.7" top="0.75" bottom="0.75" header="0.3" footer="0.3"/>
  <pageSetup paperSize="9" orientation="landscape" r:id="rId1"/>
  <ignoredErrors>
    <ignoredError sqref="H5 H8:J8 J11 L8:N8 M11:N11" formulaRange="1"/>
    <ignoredError sqref="L6:N7 L9:N10 L11 N5 J5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THEIL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Forecast Evaluation using Theil’s Inequality Coefficients</dc:title>
  <dc:creator>Steve</dc:creator>
  <cp:keywords>econometrics</cp:keywords>
  <cp:lastModifiedBy>ML Poulter</cp:lastModifiedBy>
  <cp:lastPrinted>2019-01-31T21:48:21Z</cp:lastPrinted>
  <dcterms:created xsi:type="dcterms:W3CDTF">2018-11-28T19:53:37Z</dcterms:created>
  <dcterms:modified xsi:type="dcterms:W3CDTF">2019-02-08T15:10:34Z</dcterms:modified>
  <cp:category>economics education</cp:category>
</cp:coreProperties>
</file>